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<sst xmlns="http://schemas.openxmlformats.org/spreadsheetml/2006/main" count="25" uniqueCount="17">
  <si>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borsa</t>
  </si>
  <si>
    <t>budget 10%</t>
  </si>
  <si>
    <t>somma</t>
  </si>
  <si>
    <t>n.ro mesi estero</t>
  </si>
  <si>
    <t>costo mese estero</t>
  </si>
  <si>
    <t>costo borsa</t>
  </si>
  <si>
    <t>minimo 60 gg</t>
  </si>
  <si>
    <t>anno</t>
  </si>
  <si>
    <t>Costi aggiuntivi per mesi all'estero</t>
  </si>
  <si>
    <t>percentuale estero</t>
  </si>
  <si>
    <t>TOTALE</t>
  </si>
  <si>
    <t>Costo borsa</t>
  </si>
  <si>
    <r>
      <t xml:space="preserve">INSERIRE PERCENTUALE </t>
    </r>
    <r>
      <rPr>
        <b/>
        <sz val="11"/>
        <rFont val="Calibri"/>
        <family val="2"/>
      </rPr>
      <t>→ → →</t>
    </r>
  </si>
  <si>
    <r>
      <t xml:space="preserve">DIFFERENZA DAL 100% </t>
    </r>
    <r>
      <rPr>
        <b/>
        <sz val="11"/>
        <rFont val="Calibri"/>
        <family val="2"/>
      </rPr>
      <t>→ → →</t>
    </r>
  </si>
  <si>
    <t>BORSA INTERA A COSTO STANDARD (100%)</t>
  </si>
  <si>
    <t>Cofinanziamento in quota percentuale di una borsa a costo standard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</si>
  <si>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>: eventuali contrituti di funzionamento a carico dei finanziatori dovranno essere conteggiati a parte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</si>
</sst>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rgb="FFFF0000"/>
      </left>
      <right/>
      <top style="medium"/>
      <bottom style="double">
        <color rgb="FFFF0000"/>
      </bottom>
    </border>
    <border>
      <left/>
      <right style="double">
        <color rgb="FFFF0000"/>
      </right>
      <top style="medium"/>
      <bottom style="double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40" fillId="30" borderId="0" xfId="0" applyFont="1" applyFill="1" applyAlignment="1">
      <alignment vertical="center"/>
    </xf>
    <xf numFmtId="0" fontId="40" fillId="3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0" fillId="33" borderId="0" xfId="0" applyFont="1" applyFill="1" applyAlignment="1">
      <alignment horizontal="center" vertical="center"/>
    </xf>
    <xf numFmtId="1" fontId="0" fillId="30" borderId="0" xfId="0" applyNumberFormat="1" applyFill="1" applyAlignment="1">
      <alignment/>
    </xf>
    <xf numFmtId="4" fontId="0" fillId="30" borderId="0" xfId="0" applyNumberFormat="1" applyFill="1" applyAlignment="1">
      <alignment/>
    </xf>
    <xf numFmtId="3" fontId="0" fillId="33" borderId="0" xfId="0" applyNumberFormat="1" applyFill="1" applyAlignment="1">
      <alignment/>
    </xf>
    <xf numFmtId="4" fontId="4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40" fillId="34" borderId="0" xfId="0" applyFont="1" applyFill="1" applyAlignment="1">
      <alignment horizontal="center"/>
    </xf>
    <xf numFmtId="3" fontId="37" fillId="33" borderId="0" xfId="0" applyNumberFormat="1" applyFont="1" applyFill="1" applyAlignment="1">
      <alignment/>
    </xf>
    <xf numFmtId="4" fontId="42" fillId="33" borderId="0" xfId="0" applyNumberFormat="1" applyFont="1" applyFill="1" applyAlignment="1">
      <alignment/>
    </xf>
    <xf numFmtId="4" fontId="37" fillId="33" borderId="0" xfId="0" applyNumberFormat="1" applyFont="1" applyFill="1" applyAlignment="1">
      <alignment/>
    </xf>
    <xf numFmtId="0" fontId="40" fillId="0" borderId="0" xfId="0" applyFont="1" applyAlignment="1">
      <alignment/>
    </xf>
    <xf numFmtId="4" fontId="37" fillId="0" borderId="0" xfId="0" applyNumberFormat="1" applyFont="1" applyAlignment="1">
      <alignment/>
    </xf>
    <xf numFmtId="4" fontId="37" fillId="34" borderId="0" xfId="0" applyNumberFormat="1" applyFont="1" applyFill="1" applyAlignment="1">
      <alignment/>
    </xf>
    <xf numFmtId="4" fontId="43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0" fillId="30" borderId="0" xfId="0" applyFill="1" applyAlignment="1">
      <alignment/>
    </xf>
    <xf numFmtId="4" fontId="37" fillId="30" borderId="0" xfId="0" applyNumberFormat="1" applyFont="1" applyFill="1" applyAlignment="1">
      <alignment/>
    </xf>
    <xf numFmtId="1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40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2" fontId="37" fillId="35" borderId="0" xfId="0" applyNumberFormat="1" applyFont="1" applyFill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2" fontId="37" fillId="35" borderId="22" xfId="0" applyNumberFormat="1" applyFont="1" applyFill="1" applyBorder="1" applyAlignment="1" applyProtection="1">
      <alignment horizontal="center" vertical="center"/>
      <protection locked="0"/>
    </xf>
    <xf numFmtId="2" fontId="37" fillId="35" borderId="2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7"/>
  <sheetViews>
    <sheetView tabSelected="1" zoomScale="82" zoomScaleNormal="82" zoomScalePageLayoutView="0" workbookViewId="0" topLeftCell="A1">
      <selection activeCell="O28" sqref="O28"/>
    </sheetView>
  </sheetViews>
  <sheetFormatPr defaultColWidth="9.140625" defaultRowHeight="15"/>
  <cols>
    <col min="1" max="1" width="1.8515625" style="0" customWidth="1"/>
    <col min="2" max="2" width="2.140625" style="0" customWidth="1"/>
    <col min="3" max="3" width="5.421875" style="0" bestFit="1" customWidth="1"/>
    <col min="4" max="4" width="13.421875" style="0" bestFit="1" customWidth="1"/>
    <col min="5" max="5" width="11.28125" style="0" bestFit="1" customWidth="1"/>
    <col min="6" max="6" width="11.28125" style="0" customWidth="1"/>
    <col min="7" max="7" width="2.00390625" style="0" customWidth="1"/>
    <col min="8" max="8" width="15.57421875" style="0" bestFit="1" customWidth="1"/>
    <col min="9" max="9" width="17.421875" style="0" bestFit="1" customWidth="1"/>
    <col min="10" max="10" width="12.421875" style="0" customWidth="1"/>
    <col min="11" max="11" width="13.421875" style="0" customWidth="1"/>
    <col min="12" max="12" width="2.28125" style="0" customWidth="1"/>
    <col min="13" max="13" width="18.7109375" style="0" customWidth="1"/>
    <col min="14" max="14" width="2.28125" style="0" customWidth="1"/>
    <col min="15" max="15" width="16.7109375" style="0" customWidth="1"/>
    <col min="16" max="16" width="8.7109375" style="0" customWidth="1"/>
    <col min="17" max="17" width="10.7109375" style="0" customWidth="1"/>
    <col min="18" max="18" width="2.140625" style="0" customWidth="1"/>
    <col min="19" max="19" width="18.7109375" style="0" customWidth="1"/>
    <col min="20" max="20" width="2.28125" style="0" customWidth="1"/>
    <col min="21" max="21" width="16.7109375" style="0" customWidth="1"/>
    <col min="22" max="22" width="8.7109375" style="0" customWidth="1"/>
    <col min="23" max="23" width="10.7109375" style="0" customWidth="1"/>
    <col min="24" max="24" width="2.140625" style="0" customWidth="1"/>
    <col min="27" max="27" width="10.140625" style="0" bestFit="1" customWidth="1"/>
  </cols>
  <sheetData>
    <row r="1" ht="9" customHeight="1" thickBot="1"/>
    <row r="2" spans="2:24" ht="1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2:24" ht="15" thickBot="1">
      <c r="B3" s="5"/>
      <c r="C3" s="44" t="s">
        <v>14</v>
      </c>
      <c r="D3" s="45"/>
      <c r="E3" s="45"/>
      <c r="F3" s="45"/>
      <c r="G3" s="45"/>
      <c r="H3" s="45"/>
      <c r="I3" s="45"/>
      <c r="J3" s="46"/>
      <c r="X3" s="6"/>
    </row>
    <row r="4" spans="2:24" ht="15" thickBot="1">
      <c r="B4" s="5"/>
      <c r="C4" s="47" t="s">
        <v>11</v>
      </c>
      <c r="D4" s="47"/>
      <c r="E4" s="47"/>
      <c r="F4" s="47"/>
      <c r="H4" s="47" t="s">
        <v>8</v>
      </c>
      <c r="I4" s="47"/>
      <c r="J4" s="47"/>
      <c r="M4" s="41" t="s">
        <v>15</v>
      </c>
      <c r="N4" s="42"/>
      <c r="O4" s="42"/>
      <c r="P4" s="42"/>
      <c r="Q4" s="42"/>
      <c r="R4" s="42"/>
      <c r="S4" s="42"/>
      <c r="T4" s="42"/>
      <c r="U4" s="42"/>
      <c r="V4" s="42"/>
      <c r="W4" s="43"/>
      <c r="X4" s="6"/>
    </row>
    <row r="5" spans="2:24" ht="30" customHeight="1" thickBot="1">
      <c r="B5" s="5"/>
      <c r="C5" s="12" t="s">
        <v>7</v>
      </c>
      <c r="D5" s="13" t="s">
        <v>0</v>
      </c>
      <c r="E5" s="13" t="s">
        <v>1</v>
      </c>
      <c r="F5" s="13" t="s">
        <v>2</v>
      </c>
      <c r="G5" s="14"/>
      <c r="H5" s="15" t="s">
        <v>3</v>
      </c>
      <c r="I5" s="15" t="s">
        <v>4</v>
      </c>
      <c r="J5" s="15" t="s">
        <v>5</v>
      </c>
      <c r="K5" s="14"/>
      <c r="L5" s="14"/>
      <c r="M5" s="39" t="s">
        <v>12</v>
      </c>
      <c r="N5" s="39"/>
      <c r="O5" s="39"/>
      <c r="P5" s="48">
        <v>75</v>
      </c>
      <c r="Q5" s="49"/>
      <c r="R5" s="3"/>
      <c r="S5" s="39" t="s">
        <v>13</v>
      </c>
      <c r="T5" s="39"/>
      <c r="U5" s="39"/>
      <c r="V5" s="40">
        <f>100-P5</f>
        <v>25</v>
      </c>
      <c r="W5" s="40"/>
      <c r="X5" s="6"/>
    </row>
    <row r="6" spans="2:24" ht="15.75" thickTop="1">
      <c r="B6" s="5"/>
      <c r="C6" s="16">
        <v>1</v>
      </c>
      <c r="D6" s="17">
        <v>20037.36</v>
      </c>
      <c r="E6" s="17">
        <v>1624.3</v>
      </c>
      <c r="F6" s="17">
        <f>SUM(D6:E6)</f>
        <v>21661.66</v>
      </c>
      <c r="H6" s="18"/>
      <c r="I6" s="19"/>
      <c r="J6" s="20"/>
      <c r="M6" s="21" t="s">
        <v>5</v>
      </c>
      <c r="O6" s="21" t="s">
        <v>9</v>
      </c>
      <c r="Q6" s="21" t="s">
        <v>10</v>
      </c>
      <c r="S6" s="21" t="s">
        <v>5</v>
      </c>
      <c r="U6" s="21" t="s">
        <v>9</v>
      </c>
      <c r="W6" s="21" t="s">
        <v>10</v>
      </c>
      <c r="X6" s="6"/>
    </row>
    <row r="7" spans="2:24" ht="15">
      <c r="B7" s="5"/>
      <c r="C7" s="16">
        <v>2</v>
      </c>
      <c r="D7" s="17">
        <v>20037.36</v>
      </c>
      <c r="E7" s="17">
        <v>1624.3</v>
      </c>
      <c r="F7" s="17">
        <f>SUM(D7:E7)</f>
        <v>21661.66</v>
      </c>
      <c r="H7" s="22">
        <v>2</v>
      </c>
      <c r="I7" s="23">
        <f>834.89*H7</f>
        <v>1669.78</v>
      </c>
      <c r="J7" s="24">
        <f aca="true" t="shared" si="0" ref="J7:J23">$F$9+I7</f>
        <v>66654.76000000001</v>
      </c>
      <c r="K7" s="25" t="s">
        <v>6</v>
      </c>
      <c r="M7" s="26">
        <f>(D9/100)*P5</f>
        <v>45084.060000000005</v>
      </c>
      <c r="O7" s="27">
        <f>(I7/100)*P5</f>
        <v>1252.335</v>
      </c>
      <c r="Q7" s="28">
        <f>$M$7+$M$10+O7</f>
        <v>49991.07000000001</v>
      </c>
      <c r="S7" s="26">
        <f>(D9/100)*V5</f>
        <v>15028.02</v>
      </c>
      <c r="U7" s="27">
        <f>(I7/100)*V5</f>
        <v>417.44500000000005</v>
      </c>
      <c r="W7" s="28">
        <f>$S$7+$S$10+U7</f>
        <v>16663.690000000002</v>
      </c>
      <c r="X7" s="6"/>
    </row>
    <row r="8" spans="2:24" ht="15">
      <c r="B8" s="5"/>
      <c r="C8" s="16">
        <v>3</v>
      </c>
      <c r="D8" s="17">
        <v>20037.36</v>
      </c>
      <c r="E8" s="17">
        <v>1624.3</v>
      </c>
      <c r="F8" s="17">
        <f>SUM(D8:E8)</f>
        <v>21661.66</v>
      </c>
      <c r="H8" s="22">
        <v>3</v>
      </c>
      <c r="I8" s="19">
        <f aca="true" t="shared" si="1" ref="I8:I23">834.89*H8</f>
        <v>2504.67</v>
      </c>
      <c r="J8" s="20">
        <f t="shared" si="0"/>
        <v>67489.65000000001</v>
      </c>
      <c r="O8" s="29">
        <f>(I8/100)*P5</f>
        <v>1878.5025</v>
      </c>
      <c r="Q8" s="28">
        <f aca="true" t="shared" si="2" ref="Q8:Q23">$M$7+$M$10+O8</f>
        <v>50617.23750000001</v>
      </c>
      <c r="U8" s="29">
        <f>(I8/100)*V5</f>
        <v>626.1675</v>
      </c>
      <c r="W8" s="28">
        <f>$S$7+$S$10+U8</f>
        <v>16872.412500000002</v>
      </c>
      <c r="X8" s="6"/>
    </row>
    <row r="9" spans="2:24" ht="15">
      <c r="B9" s="5"/>
      <c r="C9" s="30"/>
      <c r="D9" s="31">
        <f>SUM(D6:D8)</f>
        <v>60112.08</v>
      </c>
      <c r="E9" s="31">
        <f>SUM(E6:E8)</f>
        <v>4872.9</v>
      </c>
      <c r="F9" s="31">
        <f>SUM(D9:E9)</f>
        <v>64984.98</v>
      </c>
      <c r="H9" s="18">
        <v>4</v>
      </c>
      <c r="I9" s="19">
        <f t="shared" si="1"/>
        <v>3339.56</v>
      </c>
      <c r="J9" s="20">
        <f t="shared" si="0"/>
        <v>68324.54000000001</v>
      </c>
      <c r="M9" s="21" t="s">
        <v>1</v>
      </c>
      <c r="O9" s="29">
        <f>(I9/100)*P5</f>
        <v>2504.67</v>
      </c>
      <c r="Q9" s="28">
        <f t="shared" si="2"/>
        <v>51243.405000000006</v>
      </c>
      <c r="S9" s="21" t="s">
        <v>1</v>
      </c>
      <c r="U9" s="29">
        <f>(I9/100)*V5</f>
        <v>834.8900000000001</v>
      </c>
      <c r="W9" s="28">
        <f aca="true" t="shared" si="3" ref="W9:W23">$S$7+$S$10+U9</f>
        <v>17081.135000000002</v>
      </c>
      <c r="X9" s="6"/>
    </row>
    <row r="10" spans="2:24" ht="15.75" thickBot="1">
      <c r="B10" s="5"/>
      <c r="H10" s="18">
        <v>5</v>
      </c>
      <c r="I10" s="19">
        <f t="shared" si="1"/>
        <v>4174.45</v>
      </c>
      <c r="J10" s="20">
        <f t="shared" si="0"/>
        <v>69159.43000000001</v>
      </c>
      <c r="M10" s="26">
        <f>(E9/100)*P5</f>
        <v>3654.6749999999997</v>
      </c>
      <c r="O10" s="29">
        <f>(I10/100)*P5</f>
        <v>3130.8374999999996</v>
      </c>
      <c r="Q10" s="28">
        <f t="shared" si="2"/>
        <v>51869.57250000001</v>
      </c>
      <c r="S10" s="26">
        <f>(E9/100)*V5</f>
        <v>1218.225</v>
      </c>
      <c r="U10" s="29">
        <f>(I10/100)*V5</f>
        <v>1043.6125</v>
      </c>
      <c r="W10" s="28">
        <f t="shared" si="3"/>
        <v>17289.857500000002</v>
      </c>
      <c r="X10" s="6"/>
    </row>
    <row r="11" spans="2:26" ht="16.5" thickBot="1" thickTop="1">
      <c r="B11" s="5"/>
      <c r="D11" s="25"/>
      <c r="H11" s="22">
        <v>6</v>
      </c>
      <c r="I11" s="23">
        <f t="shared" si="1"/>
        <v>5009.34</v>
      </c>
      <c r="J11" s="24">
        <f>$F$9+I11</f>
        <v>69994.32</v>
      </c>
      <c r="O11" s="27">
        <f>(I11/100)*P5</f>
        <v>3757.005</v>
      </c>
      <c r="Q11" s="28">
        <f t="shared" si="2"/>
        <v>52495.740000000005</v>
      </c>
      <c r="U11" s="27">
        <f>(I11/100)*V5</f>
        <v>1252.335</v>
      </c>
      <c r="W11" s="28">
        <f t="shared" si="3"/>
        <v>17498.58</v>
      </c>
      <c r="X11" s="6"/>
      <c r="Z11" s="37"/>
    </row>
    <row r="12" spans="2:24" ht="15.75" thickTop="1">
      <c r="B12" s="5"/>
      <c r="D12" s="32"/>
      <c r="F12" s="1"/>
      <c r="H12" s="18">
        <v>7</v>
      </c>
      <c r="I12" s="19">
        <f t="shared" si="1"/>
        <v>5844.23</v>
      </c>
      <c r="J12" s="20">
        <f t="shared" si="0"/>
        <v>70829.21</v>
      </c>
      <c r="M12" s="21" t="s">
        <v>2</v>
      </c>
      <c r="O12" s="29">
        <f>(I12/100)*P5</f>
        <v>4383.1725</v>
      </c>
      <c r="Q12" s="28">
        <f t="shared" si="2"/>
        <v>53121.90750000001</v>
      </c>
      <c r="S12" s="21" t="s">
        <v>2</v>
      </c>
      <c r="U12" s="29">
        <f>(I12/100)*V5</f>
        <v>1461.0575</v>
      </c>
      <c r="W12" s="28">
        <f t="shared" si="3"/>
        <v>17707.3025</v>
      </c>
      <c r="X12" s="6"/>
    </row>
    <row r="13" spans="2:24" ht="15">
      <c r="B13" s="5"/>
      <c r="D13" s="32"/>
      <c r="F13" s="1"/>
      <c r="H13" s="18">
        <v>8</v>
      </c>
      <c r="I13" s="19">
        <f t="shared" si="1"/>
        <v>6679.12</v>
      </c>
      <c r="J13" s="20">
        <f t="shared" si="0"/>
        <v>71664.1</v>
      </c>
      <c r="M13" s="26">
        <f>M7+M10</f>
        <v>48738.73500000001</v>
      </c>
      <c r="O13" s="29">
        <f>(I13/100)*P5</f>
        <v>5009.34</v>
      </c>
      <c r="Q13" s="28">
        <f t="shared" si="2"/>
        <v>53748.07500000001</v>
      </c>
      <c r="S13" s="26">
        <f>S7+S10</f>
        <v>16246.245</v>
      </c>
      <c r="U13" s="29">
        <f>(I13/100)*V5</f>
        <v>1669.7800000000002</v>
      </c>
      <c r="W13" s="28">
        <f t="shared" si="3"/>
        <v>17916.025</v>
      </c>
      <c r="X13" s="6"/>
    </row>
    <row r="14" spans="2:27" ht="15">
      <c r="B14" s="5"/>
      <c r="D14" s="32"/>
      <c r="F14" s="1"/>
      <c r="H14" s="18">
        <v>9</v>
      </c>
      <c r="I14" s="19">
        <f t="shared" si="1"/>
        <v>7514.01</v>
      </c>
      <c r="J14" s="20">
        <f t="shared" si="0"/>
        <v>72498.99</v>
      </c>
      <c r="O14" s="29">
        <f>(I14/100)*P5</f>
        <v>5635.507500000001</v>
      </c>
      <c r="Q14" s="28">
        <f t="shared" si="2"/>
        <v>54374.24250000001</v>
      </c>
      <c r="U14" s="29">
        <f>(I14/100)*V5</f>
        <v>1878.5025</v>
      </c>
      <c r="W14" s="28">
        <f t="shared" si="3"/>
        <v>18124.7475</v>
      </c>
      <c r="X14" s="6"/>
      <c r="AA14" s="1"/>
    </row>
    <row r="15" spans="2:24" ht="15">
      <c r="B15" s="5"/>
      <c r="D15" s="38"/>
      <c r="E15" s="38"/>
      <c r="F15" s="38"/>
      <c r="H15" s="18">
        <v>10</v>
      </c>
      <c r="I15" s="19">
        <f t="shared" si="1"/>
        <v>8348.9</v>
      </c>
      <c r="J15" s="20">
        <f t="shared" si="0"/>
        <v>73333.88</v>
      </c>
      <c r="O15" s="29">
        <f>(I15/100)*P5</f>
        <v>6261.674999999999</v>
      </c>
      <c r="Q15" s="28">
        <f t="shared" si="2"/>
        <v>55000.41</v>
      </c>
      <c r="U15" s="29">
        <f>(I15/100)*V5</f>
        <v>2087.225</v>
      </c>
      <c r="W15" s="28">
        <f t="shared" si="3"/>
        <v>18333.47</v>
      </c>
      <c r="X15" s="6"/>
    </row>
    <row r="16" spans="2:24" ht="15">
      <c r="B16" s="5"/>
      <c r="D16" s="38"/>
      <c r="E16" s="38"/>
      <c r="F16" s="38"/>
      <c r="G16" s="25"/>
      <c r="H16" s="18">
        <v>11</v>
      </c>
      <c r="I16" s="19">
        <f t="shared" si="1"/>
        <v>9183.789999999999</v>
      </c>
      <c r="J16" s="20">
        <f t="shared" si="0"/>
        <v>74168.77</v>
      </c>
      <c r="O16" s="29">
        <f>(I16/100)*P5</f>
        <v>6887.842499999999</v>
      </c>
      <c r="Q16" s="28">
        <f t="shared" si="2"/>
        <v>55626.57750000001</v>
      </c>
      <c r="U16" s="29">
        <f>(I16/100)*V5</f>
        <v>2295.9474999999998</v>
      </c>
      <c r="W16" s="28">
        <f t="shared" si="3"/>
        <v>18542.1925</v>
      </c>
      <c r="X16" s="6"/>
    </row>
    <row r="17" spans="2:24" ht="15">
      <c r="B17" s="5"/>
      <c r="D17" s="32"/>
      <c r="F17" s="1"/>
      <c r="H17" s="22">
        <v>12</v>
      </c>
      <c r="I17" s="23">
        <f t="shared" si="1"/>
        <v>10018.68</v>
      </c>
      <c r="J17" s="24">
        <f t="shared" si="0"/>
        <v>75003.66</v>
      </c>
      <c r="M17" s="25"/>
      <c r="O17" s="27">
        <f>(I17/100)*P5</f>
        <v>7514.01</v>
      </c>
      <c r="P17" s="33"/>
      <c r="Q17" s="28">
        <f t="shared" si="2"/>
        <v>56252.74500000001</v>
      </c>
      <c r="S17" s="25"/>
      <c r="U17" s="27">
        <f>(I17/100)*V5</f>
        <v>2504.67</v>
      </c>
      <c r="V17" s="33"/>
      <c r="W17" s="28">
        <f t="shared" si="3"/>
        <v>18750.915</v>
      </c>
      <c r="X17" s="6"/>
    </row>
    <row r="18" spans="2:24" ht="15">
      <c r="B18" s="5"/>
      <c r="D18" s="32"/>
      <c r="F18" s="1"/>
      <c r="H18" s="18">
        <v>13</v>
      </c>
      <c r="I18" s="19">
        <f t="shared" si="1"/>
        <v>10853.57</v>
      </c>
      <c r="J18" s="20">
        <f t="shared" si="0"/>
        <v>75838.55</v>
      </c>
      <c r="O18" s="29">
        <f>(I18/100)*P5</f>
        <v>8140.1775</v>
      </c>
      <c r="Q18" s="28">
        <f t="shared" si="2"/>
        <v>56878.912500000006</v>
      </c>
      <c r="U18" s="29">
        <f>(I18/100)*V5</f>
        <v>2713.3925</v>
      </c>
      <c r="W18" s="28">
        <f t="shared" si="3"/>
        <v>18959.6375</v>
      </c>
      <c r="X18" s="6"/>
    </row>
    <row r="19" spans="2:24" ht="15">
      <c r="B19" s="5"/>
      <c r="D19" s="32"/>
      <c r="F19" s="1"/>
      <c r="H19" s="18">
        <v>14</v>
      </c>
      <c r="I19" s="19">
        <f t="shared" si="1"/>
        <v>11688.46</v>
      </c>
      <c r="J19" s="20">
        <f t="shared" si="0"/>
        <v>76673.44</v>
      </c>
      <c r="O19" s="29">
        <f>(I19/100)*P5</f>
        <v>8766.345</v>
      </c>
      <c r="Q19" s="28">
        <f t="shared" si="2"/>
        <v>57505.08000000001</v>
      </c>
      <c r="U19" s="29">
        <f>(I19/100)*V5</f>
        <v>2922.115</v>
      </c>
      <c r="W19" s="28">
        <f t="shared" si="3"/>
        <v>19168.36</v>
      </c>
      <c r="X19" s="6"/>
    </row>
    <row r="20" spans="2:24" ht="15">
      <c r="B20" s="5"/>
      <c r="D20" s="32"/>
      <c r="F20" s="1"/>
      <c r="H20" s="18">
        <v>15</v>
      </c>
      <c r="I20" s="19">
        <f t="shared" si="1"/>
        <v>12523.35</v>
      </c>
      <c r="J20" s="20">
        <f t="shared" si="0"/>
        <v>77508.33</v>
      </c>
      <c r="O20" s="29">
        <f>(I20/100)*P5</f>
        <v>9392.5125</v>
      </c>
      <c r="Q20" s="28">
        <f t="shared" si="2"/>
        <v>58131.24750000001</v>
      </c>
      <c r="U20" s="29">
        <f>(I20/100)*V5</f>
        <v>3130.8375</v>
      </c>
      <c r="W20" s="28">
        <f t="shared" si="3"/>
        <v>19377.0825</v>
      </c>
      <c r="X20" s="6"/>
    </row>
    <row r="21" spans="2:24" ht="15">
      <c r="B21" s="5"/>
      <c r="D21" s="32"/>
      <c r="F21" s="1"/>
      <c r="H21" s="18">
        <v>16</v>
      </c>
      <c r="I21" s="19">
        <f t="shared" si="1"/>
        <v>13358.24</v>
      </c>
      <c r="J21" s="20">
        <f t="shared" si="0"/>
        <v>78343.22</v>
      </c>
      <c r="O21" s="29">
        <f>(I21/100)*P5</f>
        <v>10018.68</v>
      </c>
      <c r="Q21" s="28">
        <f t="shared" si="2"/>
        <v>58757.41500000001</v>
      </c>
      <c r="U21" s="29">
        <f>(I21/100)*V5</f>
        <v>3339.5600000000004</v>
      </c>
      <c r="W21" s="28">
        <f t="shared" si="3"/>
        <v>19585.805</v>
      </c>
      <c r="X21" s="6"/>
    </row>
    <row r="22" spans="2:24" ht="15">
      <c r="B22" s="5"/>
      <c r="D22" s="32"/>
      <c r="F22" s="1"/>
      <c r="H22" s="18">
        <v>17</v>
      </c>
      <c r="I22" s="19">
        <f t="shared" si="1"/>
        <v>14193.13</v>
      </c>
      <c r="J22" s="20">
        <f t="shared" si="0"/>
        <v>79178.11</v>
      </c>
      <c r="O22" s="29">
        <f>(I22/100)*P5</f>
        <v>10644.8475</v>
      </c>
      <c r="Q22" s="28">
        <f t="shared" si="2"/>
        <v>59383.582500000004</v>
      </c>
      <c r="U22" s="29">
        <f>(I22/100)*V5</f>
        <v>3548.2825</v>
      </c>
      <c r="W22" s="28">
        <f t="shared" si="3"/>
        <v>19794.5275</v>
      </c>
      <c r="X22" s="6"/>
    </row>
    <row r="23" spans="2:24" ht="15">
      <c r="B23" s="5"/>
      <c r="D23" s="32"/>
      <c r="F23" s="1"/>
      <c r="H23" s="18">
        <v>18</v>
      </c>
      <c r="I23" s="23">
        <f t="shared" si="1"/>
        <v>15028.02</v>
      </c>
      <c r="J23" s="24">
        <f t="shared" si="0"/>
        <v>80013</v>
      </c>
      <c r="O23" s="29">
        <f>(I23/100)*P5</f>
        <v>11271.015000000001</v>
      </c>
      <c r="Q23" s="28">
        <f t="shared" si="2"/>
        <v>60009.75000000001</v>
      </c>
      <c r="U23" s="29">
        <f>(I23/100)*V5</f>
        <v>3757.005</v>
      </c>
      <c r="W23" s="28">
        <f t="shared" si="3"/>
        <v>20003.25</v>
      </c>
      <c r="X23" s="6"/>
    </row>
    <row r="24" spans="2:24" ht="15">
      <c r="B24" s="5"/>
      <c r="D24" s="32"/>
      <c r="F24" s="1"/>
      <c r="H24" s="34"/>
      <c r="I24" s="35"/>
      <c r="J24" s="26"/>
      <c r="O24" s="1"/>
      <c r="Q24" s="36"/>
      <c r="U24" s="1"/>
      <c r="W24" s="36"/>
      <c r="X24" s="6"/>
    </row>
    <row r="25" spans="2:24" ht="15">
      <c r="B25" s="5"/>
      <c r="C25" t="s">
        <v>16</v>
      </c>
      <c r="D25" s="32"/>
      <c r="F25" s="1"/>
      <c r="H25" s="34"/>
      <c r="I25" s="35"/>
      <c r="J25" s="26"/>
      <c r="O25" s="1"/>
      <c r="Q25" s="36"/>
      <c r="U25" s="1"/>
      <c r="W25" s="36"/>
      <c r="X25" s="6"/>
    </row>
    <row r="26" spans="2:24" ht="7.5" customHeight="1" thickBot="1">
      <c r="B26" s="7"/>
      <c r="C26" s="8"/>
      <c r="D26" s="9"/>
      <c r="E26" s="8"/>
      <c r="F26" s="1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1"/>
    </row>
    <row r="27" spans="4:6" ht="15" customHeight="1">
      <c r="D27" s="32"/>
      <c r="F27" s="1"/>
    </row>
  </sheetData>
  <sheetProtection sheet="1" objects="1" scenarios="1"/>
  <mergeCells count="8">
    <mergeCell ref="S5:U5"/>
    <mergeCell ref="V5:W5"/>
    <mergeCell ref="M4:W4"/>
    <mergeCell ref="C3:J3"/>
    <mergeCell ref="H4:J4"/>
    <mergeCell ref="C4:F4"/>
    <mergeCell ref="M5:O5"/>
    <mergeCell ref="P5:Q5"/>
  </mergeCells>
  <printOptions/>
  <pageMargins left="0.25" right="0.25" top="0.75" bottom="0.75" header="0.3" footer="0.3"/>
  <pageSetup fitToHeight="1" fitToWidth="1" orientation="landscape" paperSize="9" scale="58" r:id="rId1"/>
  <ignoredErrors>
    <ignoredError sqref="F6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STRECHELLI FABIO</dc:creator>
  <cp:keywords/>
  <dc:description/>
  <cp:lastModifiedBy>STRECHELLI FABIO</cp:lastModifiedBy>
  <cp:lastPrinted>2024-01-31T19:05:16Z</cp:lastPrinted>
  <dcterms:created xsi:type="dcterms:W3CDTF">2022-08-09T12:41:10Z</dcterms:created>
  <dcterms:modified xsi:type="dcterms:W3CDTF">2024-01-31T19:11:35Z</dcterms:modified>
  <cp:category/>
  <cp:version/>
  <cp:contentType/>
  <cp:contentStatus/>
</cp:coreProperties>
</file>